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dnoty v infografice" sheetId="1" r:id="rId4"/>
    <sheet state="visible" name="Převody hodnot na procenta" sheetId="2" r:id="rId5"/>
  </sheets>
  <definedNames/>
  <calcPr/>
</workbook>
</file>

<file path=xl/sharedStrings.xml><?xml version="1.0" encoding="utf-8"?>
<sst xmlns="http://schemas.openxmlformats.org/spreadsheetml/2006/main" count="139" uniqueCount="78">
  <si>
    <t>Způsob porodu</t>
  </si>
  <si>
    <t xml:space="preserve">vaginální </t>
  </si>
  <si>
    <t>86,91 %</t>
  </si>
  <si>
    <t>74,24 %</t>
  </si>
  <si>
    <t>Výživa dítěte při propuštění</t>
  </si>
  <si>
    <t>císařský řez</t>
  </si>
  <si>
    <t>13,09 %</t>
  </si>
  <si>
    <t>25,66 %</t>
  </si>
  <si>
    <t xml:space="preserve">plné kojení </t>
  </si>
  <si>
    <t>dokrm formulí</t>
  </si>
  <si>
    <t>Anamnéza CS u vícerorodiček</t>
  </si>
  <si>
    <t>formule</t>
  </si>
  <si>
    <t>vaginální</t>
  </si>
  <si>
    <t>47,05 %</t>
  </si>
  <si>
    <t>24,17 %</t>
  </si>
  <si>
    <t>parentální</t>
  </si>
  <si>
    <t>52,95 %</t>
  </si>
  <si>
    <t>75,83 %</t>
  </si>
  <si>
    <t xml:space="preserve">neuvedeno </t>
  </si>
  <si>
    <t>zkrácení délky hospitalizace z cca 4,5 dne na 3,08 (medián)</t>
  </si>
  <si>
    <t>Anestezie při císařském řezu</t>
  </si>
  <si>
    <t>spinální</t>
  </si>
  <si>
    <t>19,09 %</t>
  </si>
  <si>
    <t>53,05 %</t>
  </si>
  <si>
    <t>pouze za rok 2022 v %</t>
  </si>
  <si>
    <t>epidurální</t>
  </si>
  <si>
    <t>11,89 %</t>
  </si>
  <si>
    <t>10,16 %</t>
  </si>
  <si>
    <t>časné přiložení k prsu u vaginálních prodů -  dle poskytovatele</t>
  </si>
  <si>
    <t>celková</t>
  </si>
  <si>
    <t>69,03 %</t>
  </si>
  <si>
    <t>36,79 %</t>
  </si>
  <si>
    <t>základní úroveň</t>
  </si>
  <si>
    <t>intermediální péče</t>
  </si>
  <si>
    <t>Aplikované léky</t>
  </si>
  <si>
    <t>intenzivní péče</t>
  </si>
  <si>
    <t>uterotonika</t>
  </si>
  <si>
    <t>82 %</t>
  </si>
  <si>
    <t>90 %</t>
  </si>
  <si>
    <t>uterolytika</t>
  </si>
  <si>
    <t>4,5 %</t>
  </si>
  <si>
    <t>3,9 %</t>
  </si>
  <si>
    <t>spasmolytika</t>
  </si>
  <si>
    <t>29,3 %</t>
  </si>
  <si>
    <t>19,6 %</t>
  </si>
  <si>
    <t>Odložený podvaz pupečníku</t>
  </si>
  <si>
    <t>analgetika</t>
  </si>
  <si>
    <t>19,0 %</t>
  </si>
  <si>
    <t>24,8 %</t>
  </si>
  <si>
    <t>epidurální analgezie</t>
  </si>
  <si>
    <t>9,9 %</t>
  </si>
  <si>
    <t>19 %</t>
  </si>
  <si>
    <t>data od roku 2016</t>
  </si>
  <si>
    <t>antibiotika</t>
  </si>
  <si>
    <t>12,5 %</t>
  </si>
  <si>
    <t>38,3 %</t>
  </si>
  <si>
    <t>Bonding</t>
  </si>
  <si>
    <t>Celkový počet CS dle způsobu ukončení dle věku matky, v %</t>
  </si>
  <si>
    <t>rok 2000</t>
  </si>
  <si>
    <t>v těhotenství plánovaný</t>
  </si>
  <si>
    <t>v těhotenství akutní</t>
  </si>
  <si>
    <t>za porodu plánovaný</t>
  </si>
  <si>
    <t>za porodu akutní</t>
  </si>
  <si>
    <t>intermediární péče</t>
  </si>
  <si>
    <t>méně než 19</t>
  </si>
  <si>
    <t>20–24</t>
  </si>
  <si>
    <t>25–29</t>
  </si>
  <si>
    <t>30–34</t>
  </si>
  <si>
    <t>35–39</t>
  </si>
  <si>
    <t>více než 40</t>
  </si>
  <si>
    <t>celkem</t>
  </si>
  <si>
    <t>rok 2022</t>
  </si>
  <si>
    <t>Absolutní čísla</t>
  </si>
  <si>
    <t>Přepočet procenta</t>
  </si>
  <si>
    <t>20-24</t>
  </si>
  <si>
    <t>25-29</t>
  </si>
  <si>
    <t>30-34</t>
  </si>
  <si>
    <t>35-39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</si>
</sst>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rgb="FFFF0000"/>
      <name val="Arial"/>
    </font>
    <font>
      <color theme="1"/>
      <name val="Arial"/>
      <scheme val="minor"/>
    </font>
    <font>
      <sz val="11.0"/>
      <color theme="1"/>
      <name val="Arial"/>
    </font>
    <font>
      <sz val="10.0"/>
      <color theme="1"/>
      <name val="Arial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vertical="bottom"/>
    </xf>
    <xf borderId="0" fillId="0" fontId="1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horizontal="right" readingOrder="0" vertical="bottom"/>
    </xf>
    <xf borderId="0" fillId="0" fontId="2" numFmtId="10" xfId="0" applyAlignment="1" applyFont="1" applyNumberFormat="1">
      <alignment horizontal="right" vertical="bottom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readingOrder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readingOrder="0" vertical="bottom"/>
    </xf>
    <xf borderId="4" fillId="0" fontId="2" numFmtId="10" xfId="0" applyAlignment="1" applyBorder="1" applyFont="1" applyNumberFormat="1">
      <alignment vertical="bottom"/>
    </xf>
    <xf borderId="3" fillId="0" fontId="2" numFmtId="0" xfId="0" applyAlignment="1" applyBorder="1" applyFont="1">
      <alignment vertical="bottom"/>
    </xf>
    <xf borderId="0" fillId="0" fontId="5" numFmtId="0" xfId="0" applyAlignment="1" applyFont="1">
      <alignment horizontal="right" readingOrder="0" vertical="bottom"/>
    </xf>
    <xf borderId="0" fillId="0" fontId="2" numFmtId="0" xfId="0" applyAlignment="1" applyFont="1">
      <alignment readingOrder="0" shrinkToFit="0" vertical="bottom" wrapText="0"/>
    </xf>
    <xf borderId="4" fillId="0" fontId="2" numFmtId="2" xfId="0" applyAlignment="1" applyBorder="1" applyFont="1" applyNumberFormat="1">
      <alignment vertical="bottom"/>
    </xf>
    <xf borderId="3" fillId="0" fontId="1" numFmtId="0" xfId="0" applyAlignment="1" applyBorder="1" applyFont="1">
      <alignment shrinkToFit="0" vertical="bottom" wrapText="0"/>
    </xf>
    <xf borderId="0" fillId="0" fontId="6" numFmtId="0" xfId="0" applyAlignment="1" applyFont="1">
      <alignment horizontal="right" readingOrder="0" vertical="bottom"/>
    </xf>
    <xf borderId="3" fillId="0" fontId="1" numFmtId="0" xfId="0" applyAlignment="1" applyBorder="1" applyFont="1">
      <alignment vertical="bottom"/>
    </xf>
    <xf borderId="0" fillId="0" fontId="7" numFmtId="0" xfId="0" applyAlignment="1" applyFont="1">
      <alignment readingOrder="0"/>
    </xf>
    <xf borderId="0" fillId="0" fontId="4" numFmtId="10" xfId="0" applyAlignment="1" applyFont="1" applyNumberFormat="1">
      <alignment readingOrder="0"/>
    </xf>
    <xf borderId="5" fillId="0" fontId="4" numFmtId="0" xfId="0" applyBorder="1" applyFont="1"/>
    <xf borderId="6" fillId="0" fontId="4" numFmtId="0" xfId="0" applyBorder="1" applyFont="1"/>
    <xf borderId="0" fillId="0" fontId="2" numFmtId="10" xfId="0" applyAlignment="1" applyFont="1" applyNumberFormat="1">
      <alignment readingOrder="0" vertical="bottom"/>
    </xf>
    <xf borderId="0" fillId="0" fontId="4" numFmtId="10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9.13"/>
  </cols>
  <sheetData>
    <row r="2">
      <c r="C2" s="1">
        <v>2000.0</v>
      </c>
      <c r="D2" s="1">
        <v>2022.0</v>
      </c>
      <c r="K2" s="2"/>
      <c r="L2" s="2"/>
      <c r="M2" s="3"/>
      <c r="N2" s="2"/>
    </row>
    <row r="3">
      <c r="B3" s="4" t="s">
        <v>0</v>
      </c>
      <c r="C3" s="2"/>
      <c r="D3" s="2"/>
      <c r="E3" s="5"/>
      <c r="F3" s="2"/>
      <c r="J3" s="2"/>
      <c r="K3" s="2"/>
      <c r="L3" s="2"/>
      <c r="M3" s="3"/>
      <c r="N3" s="2"/>
    </row>
    <row r="4">
      <c r="B4" s="2" t="s">
        <v>1</v>
      </c>
      <c r="C4" s="6" t="s">
        <v>2</v>
      </c>
      <c r="D4" s="6" t="s">
        <v>3</v>
      </c>
      <c r="E4" s="2"/>
      <c r="F4" s="2"/>
      <c r="H4" s="7" t="s">
        <v>4</v>
      </c>
      <c r="I4" s="2"/>
      <c r="J4" s="2"/>
      <c r="K4" s="2"/>
      <c r="L4" s="2"/>
      <c r="M4" s="8"/>
      <c r="N4" s="2"/>
    </row>
    <row r="5">
      <c r="B5" s="6" t="s">
        <v>5</v>
      </c>
      <c r="C5" s="9" t="s">
        <v>6</v>
      </c>
      <c r="D5" s="9" t="s">
        <v>7</v>
      </c>
      <c r="E5" s="2"/>
      <c r="F5" s="2"/>
      <c r="H5" s="2" t="s">
        <v>8</v>
      </c>
      <c r="I5" s="10">
        <v>0.9059</v>
      </c>
      <c r="J5" s="10">
        <v>0.7344</v>
      </c>
      <c r="K5" s="2"/>
    </row>
    <row r="6">
      <c r="B6" s="2"/>
      <c r="C6" s="10"/>
      <c r="D6" s="10"/>
      <c r="E6" s="2"/>
      <c r="F6" s="2"/>
      <c r="H6" s="2" t="s">
        <v>9</v>
      </c>
      <c r="I6" s="10">
        <v>0.057</v>
      </c>
      <c r="J6" s="10">
        <v>0.2158</v>
      </c>
      <c r="K6" s="2"/>
    </row>
    <row r="7">
      <c r="B7" s="11" t="s">
        <v>10</v>
      </c>
      <c r="C7" s="2"/>
      <c r="D7" s="2"/>
      <c r="E7" s="2"/>
      <c r="F7" s="2"/>
      <c r="H7" s="2" t="s">
        <v>11</v>
      </c>
      <c r="I7" s="10">
        <v>0.0332</v>
      </c>
      <c r="J7" s="10">
        <v>0.0473</v>
      </c>
      <c r="K7" s="2"/>
    </row>
    <row r="8">
      <c r="B8" s="12" t="s">
        <v>12</v>
      </c>
      <c r="C8" s="12" t="s">
        <v>13</v>
      </c>
      <c r="D8" s="12" t="s">
        <v>14</v>
      </c>
      <c r="E8" s="2"/>
      <c r="F8" s="2"/>
      <c r="H8" s="2" t="s">
        <v>15</v>
      </c>
      <c r="I8" s="10">
        <f>120/90714</f>
        <v>0.001322838812</v>
      </c>
      <c r="J8" s="10">
        <v>0.0019</v>
      </c>
      <c r="K8" s="2"/>
    </row>
    <row r="9">
      <c r="B9" s="12" t="s">
        <v>5</v>
      </c>
      <c r="C9" s="12" t="s">
        <v>16</v>
      </c>
      <c r="D9" s="12" t="s">
        <v>17</v>
      </c>
      <c r="H9" s="2" t="s">
        <v>18</v>
      </c>
      <c r="I9" s="10">
        <v>0.0026</v>
      </c>
      <c r="J9" s="10">
        <f>1/90714</f>
        <v>0.00001102365677</v>
      </c>
      <c r="K9" s="2"/>
    </row>
    <row r="10">
      <c r="H10" s="2"/>
      <c r="I10" s="2"/>
      <c r="J10" s="2"/>
      <c r="K10" s="2"/>
    </row>
    <row r="11">
      <c r="H11" s="13" t="s">
        <v>19</v>
      </c>
      <c r="I11" s="2"/>
      <c r="J11" s="2"/>
      <c r="K11" s="2"/>
    </row>
    <row r="12">
      <c r="B12" s="11" t="s">
        <v>20</v>
      </c>
      <c r="C12" s="2"/>
      <c r="D12" s="2"/>
      <c r="E12" s="2"/>
      <c r="H12" s="2"/>
      <c r="I12" s="2"/>
      <c r="J12" s="2"/>
      <c r="K12" s="2"/>
    </row>
    <row r="13">
      <c r="B13" s="2" t="s">
        <v>21</v>
      </c>
      <c r="C13" s="9" t="s">
        <v>22</v>
      </c>
      <c r="D13" s="9" t="s">
        <v>23</v>
      </c>
      <c r="E13" s="2"/>
      <c r="H13" s="7" t="s">
        <v>24</v>
      </c>
      <c r="J13" s="2"/>
      <c r="K13" s="2"/>
    </row>
    <row r="14">
      <c r="B14" s="6" t="s">
        <v>25</v>
      </c>
      <c r="C14" s="9" t="s">
        <v>26</v>
      </c>
      <c r="D14" s="9" t="s">
        <v>27</v>
      </c>
      <c r="E14" s="2"/>
      <c r="H14" s="14" t="s">
        <v>28</v>
      </c>
      <c r="I14" s="15"/>
      <c r="J14" s="2"/>
      <c r="K14" s="2"/>
    </row>
    <row r="15">
      <c r="B15" s="2" t="s">
        <v>29</v>
      </c>
      <c r="C15" s="9" t="s">
        <v>30</v>
      </c>
      <c r="D15" s="9" t="s">
        <v>31</v>
      </c>
      <c r="E15" s="2"/>
      <c r="H15" s="16" t="s">
        <v>32</v>
      </c>
      <c r="I15" s="17">
        <v>0.6117388575015693</v>
      </c>
      <c r="K15" s="2"/>
    </row>
    <row r="16">
      <c r="B16" s="2"/>
      <c r="C16" s="2"/>
      <c r="D16" s="2"/>
      <c r="E16" s="2"/>
      <c r="H16" s="18" t="s">
        <v>33</v>
      </c>
      <c r="I16" s="17">
        <v>0.7152309454129024</v>
      </c>
      <c r="K16" s="2"/>
    </row>
    <row r="17">
      <c r="B17" s="4" t="s">
        <v>34</v>
      </c>
      <c r="C17" s="2"/>
      <c r="D17" s="2"/>
      <c r="E17" s="2"/>
      <c r="H17" s="18" t="s">
        <v>35</v>
      </c>
      <c r="I17" s="17">
        <v>0.6986171132238548</v>
      </c>
      <c r="K17" s="5"/>
    </row>
    <row r="18">
      <c r="B18" s="6" t="s">
        <v>36</v>
      </c>
      <c r="C18" s="19" t="s">
        <v>37</v>
      </c>
      <c r="D18" s="9" t="s">
        <v>38</v>
      </c>
      <c r="E18" s="20"/>
      <c r="H18" s="18"/>
      <c r="I18" s="21"/>
      <c r="K18" s="2"/>
    </row>
    <row r="19">
      <c r="B19" s="6" t="s">
        <v>39</v>
      </c>
      <c r="C19" s="9" t="s">
        <v>40</v>
      </c>
      <c r="D19" s="9" t="s">
        <v>41</v>
      </c>
      <c r="E19" s="5"/>
      <c r="H19" s="22"/>
      <c r="I19" s="21"/>
      <c r="K19" s="2"/>
    </row>
    <row r="20">
      <c r="B20" s="6" t="s">
        <v>42</v>
      </c>
      <c r="C20" s="9" t="s">
        <v>43</v>
      </c>
      <c r="D20" s="9" t="s">
        <v>44</v>
      </c>
      <c r="E20" s="2"/>
      <c r="H20" s="22" t="s">
        <v>45</v>
      </c>
      <c r="I20" s="21"/>
      <c r="K20" s="2"/>
    </row>
    <row r="21">
      <c r="B21" s="6" t="s">
        <v>46</v>
      </c>
      <c r="C21" s="23" t="s">
        <v>47</v>
      </c>
      <c r="D21" s="9" t="s">
        <v>48</v>
      </c>
      <c r="E21" s="2"/>
      <c r="H21" s="16" t="s">
        <v>32</v>
      </c>
      <c r="I21" s="17">
        <v>0.45226274039833364</v>
      </c>
      <c r="K21" s="2"/>
    </row>
    <row r="22">
      <c r="B22" s="6" t="s">
        <v>49</v>
      </c>
      <c r="C22" s="9" t="s">
        <v>50</v>
      </c>
      <c r="D22" s="9" t="s">
        <v>51</v>
      </c>
      <c r="E22" s="20" t="s">
        <v>52</v>
      </c>
      <c r="H22" s="18" t="s">
        <v>33</v>
      </c>
      <c r="I22" s="17">
        <v>0.6960173050006362</v>
      </c>
      <c r="K22" s="2"/>
    </row>
    <row r="23">
      <c r="B23" s="6" t="s">
        <v>53</v>
      </c>
      <c r="C23" s="9" t="s">
        <v>54</v>
      </c>
      <c r="D23" s="9" t="s">
        <v>55</v>
      </c>
      <c r="E23" s="2"/>
      <c r="G23" s="2"/>
      <c r="H23" s="18" t="s">
        <v>35</v>
      </c>
      <c r="I23" s="17">
        <v>0.691400172860847</v>
      </c>
      <c r="K23" s="2"/>
    </row>
    <row r="24">
      <c r="G24" s="2"/>
      <c r="H24" s="18"/>
      <c r="I24" s="17"/>
      <c r="K24" s="2"/>
    </row>
    <row r="25">
      <c r="G25" s="2"/>
      <c r="H25" s="24" t="s">
        <v>56</v>
      </c>
      <c r="I25" s="17"/>
      <c r="K25" s="2"/>
    </row>
    <row r="26">
      <c r="B26" s="25" t="s">
        <v>57</v>
      </c>
      <c r="G26" s="2"/>
      <c r="H26" s="16" t="s">
        <v>32</v>
      </c>
      <c r="I26" s="17">
        <v>0.5375791816469783</v>
      </c>
      <c r="K26" s="2"/>
    </row>
    <row r="27">
      <c r="B27" s="25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2"/>
      <c r="H27" s="16" t="s">
        <v>63</v>
      </c>
      <c r="I27" s="17">
        <v>0.6582262374347881</v>
      </c>
      <c r="K27" s="2"/>
    </row>
    <row r="28">
      <c r="B28" s="12" t="s">
        <v>64</v>
      </c>
      <c r="C28" s="26">
        <v>0.023507578100835137</v>
      </c>
      <c r="D28" s="26">
        <v>0.04749478079331942</v>
      </c>
      <c r="E28" s="26">
        <v>0.044307692307692305</v>
      </c>
      <c r="F28" s="26">
        <v>0.04892842701172665</v>
      </c>
      <c r="G28" s="2"/>
      <c r="H28" s="18" t="s">
        <v>35</v>
      </c>
      <c r="I28" s="17">
        <v>0.7090319792566984</v>
      </c>
      <c r="K28" s="2"/>
    </row>
    <row r="29">
      <c r="B29" s="12" t="s">
        <v>65</v>
      </c>
      <c r="C29" s="26">
        <v>0.20321682647695638</v>
      </c>
      <c r="D29" s="26">
        <v>0.28340292275574114</v>
      </c>
      <c r="E29" s="26">
        <v>0.27876923076923077</v>
      </c>
      <c r="F29" s="26">
        <v>0.3192478770723817</v>
      </c>
      <c r="G29" s="2"/>
      <c r="H29" s="27"/>
      <c r="I29" s="28"/>
    </row>
    <row r="30">
      <c r="B30" s="12" t="s">
        <v>66</v>
      </c>
      <c r="C30" s="26">
        <v>0.4157129600989793</v>
      </c>
      <c r="D30" s="26">
        <v>0.39509394572025053</v>
      </c>
      <c r="E30" s="26">
        <v>0.4036923076923077</v>
      </c>
      <c r="F30" s="26">
        <v>0.4047715325515568</v>
      </c>
      <c r="G30" s="2"/>
    </row>
    <row r="31">
      <c r="B31" s="12" t="s">
        <v>67</v>
      </c>
      <c r="C31" s="26">
        <v>0.22672440457779153</v>
      </c>
      <c r="D31" s="26">
        <v>0.18110647181628392</v>
      </c>
      <c r="E31" s="26">
        <v>0.192</v>
      </c>
      <c r="F31" s="26">
        <v>0.1544682571775172</v>
      </c>
      <c r="G31" s="2"/>
    </row>
    <row r="32">
      <c r="B32" s="12" t="s">
        <v>68</v>
      </c>
      <c r="C32" s="26">
        <v>0.10763996288277142</v>
      </c>
      <c r="D32" s="26">
        <v>0.06993736951983298</v>
      </c>
      <c r="E32" s="26">
        <v>0.07076923076923076</v>
      </c>
      <c r="F32" s="26">
        <v>0.06207035988677719</v>
      </c>
      <c r="G32" s="2"/>
    </row>
    <row r="33">
      <c r="B33" s="12" t="s">
        <v>69</v>
      </c>
      <c r="C33" s="26">
        <v>0.023198267862666256</v>
      </c>
      <c r="D33" s="26">
        <v>0.022964509394572025</v>
      </c>
      <c r="E33" s="26">
        <v>0.010461538461538461</v>
      </c>
      <c r="F33" s="26">
        <v>0.010513546300040437</v>
      </c>
      <c r="G33" s="2"/>
    </row>
    <row r="34">
      <c r="B34" s="12" t="s">
        <v>70</v>
      </c>
      <c r="C34" s="26">
        <v>0.2758532423208191</v>
      </c>
      <c r="D34" s="26">
        <v>0.163481228668942</v>
      </c>
      <c r="E34" s="26">
        <v>0.1386518771331058</v>
      </c>
      <c r="F34" s="26">
        <v>0.42201365187713313</v>
      </c>
      <c r="G34" s="2"/>
    </row>
    <row r="35">
      <c r="G35" s="2"/>
    </row>
    <row r="36">
      <c r="B36" s="25" t="s">
        <v>71</v>
      </c>
      <c r="C36" s="12" t="s">
        <v>59</v>
      </c>
      <c r="D36" s="12" t="s">
        <v>60</v>
      </c>
      <c r="E36" s="12" t="s">
        <v>61</v>
      </c>
      <c r="F36" s="12" t="s">
        <v>62</v>
      </c>
      <c r="G36" s="2"/>
    </row>
    <row r="37">
      <c r="B37" s="12" t="s">
        <v>64</v>
      </c>
      <c r="C37" s="26">
        <v>0.007165739335693812</v>
      </c>
      <c r="D37" s="26">
        <v>0.017436594202898552</v>
      </c>
      <c r="E37" s="26">
        <v>0.014470677837014471</v>
      </c>
      <c r="F37" s="26">
        <v>0.01857702514848983</v>
      </c>
      <c r="G37" s="2"/>
    </row>
    <row r="38">
      <c r="B38" s="12" t="s">
        <v>65</v>
      </c>
      <c r="C38" s="26">
        <v>0.05800033721126285</v>
      </c>
      <c r="D38" s="26">
        <v>0.09850543478260869</v>
      </c>
      <c r="E38" s="26">
        <v>0.08073115003808073</v>
      </c>
      <c r="F38" s="26">
        <v>0.11323139138127132</v>
      </c>
      <c r="G38" s="2"/>
    </row>
    <row r="39">
      <c r="B39" s="12" t="s">
        <v>66</v>
      </c>
      <c r="C39" s="26">
        <v>0.22323385601079077</v>
      </c>
      <c r="D39" s="26">
        <v>0.2669836956521739</v>
      </c>
      <c r="E39" s="26">
        <v>0.26123381568926124</v>
      </c>
      <c r="F39" s="29">
        <v>0.30898521420447367</v>
      </c>
      <c r="G39" s="2"/>
    </row>
    <row r="40">
      <c r="B40" s="12" t="s">
        <v>67</v>
      </c>
      <c r="C40" s="26">
        <v>0.3630079244646771</v>
      </c>
      <c r="D40" s="26">
        <v>0.34103260869565216</v>
      </c>
      <c r="E40" s="26">
        <v>0.3648134044173648</v>
      </c>
      <c r="F40" s="29">
        <v>0.34158978895488434</v>
      </c>
      <c r="G40" s="2"/>
    </row>
    <row r="41">
      <c r="B41" s="12" t="s">
        <v>68</v>
      </c>
      <c r="C41" s="26">
        <v>0.24759736975214972</v>
      </c>
      <c r="D41" s="26">
        <v>0.20923913043478262</v>
      </c>
      <c r="E41" s="26">
        <v>0.21172886519421172</v>
      </c>
      <c r="F41" s="29">
        <v>0.17692404903323644</v>
      </c>
      <c r="G41" s="2"/>
    </row>
    <row r="42">
      <c r="B42" s="12" t="s">
        <v>69</v>
      </c>
      <c r="C42" s="26">
        <v>0.10099477322542573</v>
      </c>
      <c r="D42" s="26">
        <v>0.06680253623188406</v>
      </c>
      <c r="E42" s="26">
        <v>0.06702208682406702</v>
      </c>
      <c r="F42" s="29">
        <v>0.040692531277644384</v>
      </c>
      <c r="G42" s="2"/>
    </row>
    <row r="43">
      <c r="B43" s="12" t="s">
        <v>70</v>
      </c>
      <c r="C43" s="30">
        <v>0.465103513174404</v>
      </c>
      <c r="D43" s="30">
        <v>0.17314930991217065</v>
      </c>
      <c r="E43" s="30">
        <v>0.051482120451693855</v>
      </c>
      <c r="F43" s="30">
        <v>0.31026505646173147</v>
      </c>
      <c r="G43" s="2"/>
    </row>
    <row r="44">
      <c r="F44" s="2"/>
      <c r="G44" s="2"/>
    </row>
    <row r="45">
      <c r="F45" s="2"/>
      <c r="G45" s="2"/>
    </row>
    <row r="46">
      <c r="F46" s="2"/>
      <c r="G46" s="2"/>
      <c r="O46" s="6"/>
    </row>
    <row r="47">
      <c r="O47" s="6"/>
    </row>
    <row r="48">
      <c r="O48" s="6"/>
    </row>
    <row r="49">
      <c r="O49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25" t="s">
        <v>72</v>
      </c>
      <c r="I2" s="25" t="s">
        <v>73</v>
      </c>
    </row>
    <row r="4">
      <c r="B4" s="25" t="s">
        <v>58</v>
      </c>
      <c r="C4" s="12" t="s">
        <v>59</v>
      </c>
      <c r="D4" s="12" t="s">
        <v>60</v>
      </c>
      <c r="E4" s="12" t="s">
        <v>61</v>
      </c>
      <c r="F4" s="12" t="s">
        <v>62</v>
      </c>
      <c r="I4" s="25" t="s">
        <v>58</v>
      </c>
      <c r="J4" s="12" t="s">
        <v>59</v>
      </c>
      <c r="K4" s="12" t="s">
        <v>60</v>
      </c>
      <c r="L4" s="12" t="s">
        <v>61</v>
      </c>
      <c r="M4" s="12" t="s">
        <v>62</v>
      </c>
    </row>
    <row r="5">
      <c r="B5" s="12" t="s">
        <v>64</v>
      </c>
      <c r="C5" s="12">
        <v>76.0</v>
      </c>
      <c r="D5" s="12">
        <v>91.0</v>
      </c>
      <c r="E5" s="12">
        <v>72.0</v>
      </c>
      <c r="F5" s="12">
        <v>242.0</v>
      </c>
      <c r="G5" s="31">
        <f t="shared" ref="G5:G11" si="1">SUM(C5:F5)</f>
        <v>481</v>
      </c>
      <c r="I5" s="12" t="s">
        <v>64</v>
      </c>
      <c r="J5" s="26">
        <f t="shared" ref="J5:J10" si="2">C5/$C$11</f>
        <v>0.0235075781</v>
      </c>
      <c r="K5" s="26">
        <f t="shared" ref="K5:K10" si="3">D5/$D$11</f>
        <v>0.04749478079</v>
      </c>
      <c r="L5" s="26">
        <f t="shared" ref="L5:L10" si="4">E5/$E$11</f>
        <v>0.04430769231</v>
      </c>
      <c r="M5" s="26">
        <f t="shared" ref="M5:M10" si="5">F5/$F$11</f>
        <v>0.04892842701</v>
      </c>
      <c r="N5" s="30">
        <f t="shared" ref="N5:N10" si="6">G5/$G$11</f>
        <v>0.04104095563</v>
      </c>
    </row>
    <row r="6">
      <c r="B6" s="12" t="s">
        <v>74</v>
      </c>
      <c r="C6" s="12">
        <v>657.0</v>
      </c>
      <c r="D6" s="12">
        <v>543.0</v>
      </c>
      <c r="E6" s="12">
        <v>453.0</v>
      </c>
      <c r="F6" s="12">
        <v>1579.0</v>
      </c>
      <c r="G6" s="31">
        <f t="shared" si="1"/>
        <v>3232</v>
      </c>
      <c r="I6" s="12" t="s">
        <v>74</v>
      </c>
      <c r="J6" s="26">
        <f t="shared" si="2"/>
        <v>0.2032168265</v>
      </c>
      <c r="K6" s="26">
        <f t="shared" si="3"/>
        <v>0.2834029228</v>
      </c>
      <c r="L6" s="26">
        <f t="shared" si="4"/>
        <v>0.2787692308</v>
      </c>
      <c r="M6" s="26">
        <f t="shared" si="5"/>
        <v>0.3192478771</v>
      </c>
      <c r="N6" s="30">
        <f t="shared" si="6"/>
        <v>0.2757679181</v>
      </c>
    </row>
    <row r="7">
      <c r="B7" s="12" t="s">
        <v>75</v>
      </c>
      <c r="C7" s="12">
        <v>1344.0</v>
      </c>
      <c r="D7" s="12">
        <v>757.0</v>
      </c>
      <c r="E7" s="12">
        <v>656.0</v>
      </c>
      <c r="F7" s="12">
        <v>2002.0</v>
      </c>
      <c r="G7" s="31">
        <f t="shared" si="1"/>
        <v>4759</v>
      </c>
      <c r="I7" s="12" t="s">
        <v>75</v>
      </c>
      <c r="J7" s="26">
        <f t="shared" si="2"/>
        <v>0.4157129601</v>
      </c>
      <c r="K7" s="26">
        <f t="shared" si="3"/>
        <v>0.3950939457</v>
      </c>
      <c r="L7" s="26">
        <f t="shared" si="4"/>
        <v>0.4036923077</v>
      </c>
      <c r="M7" s="26">
        <f t="shared" si="5"/>
        <v>0.4047715326</v>
      </c>
      <c r="N7" s="30">
        <f t="shared" si="6"/>
        <v>0.4060580205</v>
      </c>
    </row>
    <row r="8">
      <c r="B8" s="12" t="s">
        <v>76</v>
      </c>
      <c r="C8" s="12">
        <v>733.0</v>
      </c>
      <c r="D8" s="12">
        <v>347.0</v>
      </c>
      <c r="E8" s="12">
        <v>312.0</v>
      </c>
      <c r="F8" s="12">
        <v>764.0</v>
      </c>
      <c r="G8" s="31">
        <f t="shared" si="1"/>
        <v>2156</v>
      </c>
      <c r="I8" s="12" t="s">
        <v>76</v>
      </c>
      <c r="J8" s="26">
        <f t="shared" si="2"/>
        <v>0.2267244046</v>
      </c>
      <c r="K8" s="26">
        <f t="shared" si="3"/>
        <v>0.1811064718</v>
      </c>
      <c r="L8" s="26">
        <f t="shared" si="4"/>
        <v>0.192</v>
      </c>
      <c r="M8" s="26">
        <f t="shared" si="5"/>
        <v>0.1544682572</v>
      </c>
      <c r="N8" s="30">
        <f t="shared" si="6"/>
        <v>0.1839590444</v>
      </c>
    </row>
    <row r="9">
      <c r="B9" s="12" t="s">
        <v>77</v>
      </c>
      <c r="C9" s="12">
        <v>348.0</v>
      </c>
      <c r="D9" s="12">
        <v>134.0</v>
      </c>
      <c r="E9" s="12">
        <v>115.0</v>
      </c>
      <c r="F9" s="12">
        <v>307.0</v>
      </c>
      <c r="G9" s="31">
        <f t="shared" si="1"/>
        <v>904</v>
      </c>
      <c r="I9" s="12" t="s">
        <v>77</v>
      </c>
      <c r="J9" s="26">
        <f t="shared" si="2"/>
        <v>0.1076399629</v>
      </c>
      <c r="K9" s="26">
        <f t="shared" si="3"/>
        <v>0.06993736952</v>
      </c>
      <c r="L9" s="26">
        <f t="shared" si="4"/>
        <v>0.07076923077</v>
      </c>
      <c r="M9" s="26">
        <f t="shared" si="5"/>
        <v>0.06207035989</v>
      </c>
      <c r="N9" s="30">
        <f t="shared" si="6"/>
        <v>0.0771331058</v>
      </c>
    </row>
    <row r="10">
      <c r="B10" s="12" t="s">
        <v>69</v>
      </c>
      <c r="C10" s="12">
        <v>75.0</v>
      </c>
      <c r="D10" s="12">
        <v>44.0</v>
      </c>
      <c r="E10" s="12">
        <v>17.0</v>
      </c>
      <c r="F10" s="12">
        <v>52.0</v>
      </c>
      <c r="G10" s="31">
        <f t="shared" si="1"/>
        <v>188</v>
      </c>
      <c r="I10" s="12" t="s">
        <v>69</v>
      </c>
      <c r="J10" s="26">
        <f t="shared" si="2"/>
        <v>0.02319826786</v>
      </c>
      <c r="K10" s="26">
        <f t="shared" si="3"/>
        <v>0.02296450939</v>
      </c>
      <c r="L10" s="26">
        <f t="shared" si="4"/>
        <v>0.01046153846</v>
      </c>
      <c r="M10" s="26">
        <f t="shared" si="5"/>
        <v>0.0105135463</v>
      </c>
      <c r="N10" s="30">
        <f t="shared" si="6"/>
        <v>0.01604095563</v>
      </c>
    </row>
    <row r="11">
      <c r="B11" s="12" t="s">
        <v>70</v>
      </c>
      <c r="C11" s="31">
        <f t="shared" ref="C11:F11" si="7">SUM(C5:C10)</f>
        <v>3233</v>
      </c>
      <c r="D11" s="31">
        <f t="shared" si="7"/>
        <v>1916</v>
      </c>
      <c r="E11" s="31">
        <f t="shared" si="7"/>
        <v>1625</v>
      </c>
      <c r="F11" s="31">
        <f t="shared" si="7"/>
        <v>4946</v>
      </c>
      <c r="G11" s="31">
        <f t="shared" si="1"/>
        <v>11720</v>
      </c>
      <c r="I11" s="12" t="s">
        <v>70</v>
      </c>
      <c r="J11" s="26">
        <f t="shared" ref="J11:N11" si="8">C11/$G$11</f>
        <v>0.2758532423</v>
      </c>
      <c r="K11" s="26">
        <f t="shared" si="8"/>
        <v>0.1634812287</v>
      </c>
      <c r="L11" s="26">
        <f t="shared" si="8"/>
        <v>0.1386518771</v>
      </c>
      <c r="M11" s="26">
        <f t="shared" si="8"/>
        <v>0.4220136519</v>
      </c>
      <c r="N11" s="30">
        <f t="shared" si="8"/>
        <v>1</v>
      </c>
    </row>
    <row r="13">
      <c r="B13" s="25" t="s">
        <v>71</v>
      </c>
      <c r="C13" s="12" t="s">
        <v>59</v>
      </c>
      <c r="D13" s="12" t="s">
        <v>60</v>
      </c>
      <c r="E13" s="12" t="s">
        <v>61</v>
      </c>
      <c r="F13" s="12" t="s">
        <v>62</v>
      </c>
      <c r="I13" s="25" t="s">
        <v>71</v>
      </c>
      <c r="J13" s="12" t="s">
        <v>59</v>
      </c>
      <c r="K13" s="12" t="s">
        <v>60</v>
      </c>
      <c r="L13" s="12" t="s">
        <v>61</v>
      </c>
      <c r="M13" s="12" t="s">
        <v>62</v>
      </c>
    </row>
    <row r="14">
      <c r="B14" s="12" t="s">
        <v>64</v>
      </c>
      <c r="C14" s="12">
        <v>85.0</v>
      </c>
      <c r="D14" s="12">
        <v>77.0</v>
      </c>
      <c r="E14" s="12">
        <v>19.0</v>
      </c>
      <c r="F14" s="12">
        <v>147.0</v>
      </c>
      <c r="G14" s="31">
        <f t="shared" ref="G14:G20" si="9">SUM(C14:F14)</f>
        <v>328</v>
      </c>
      <c r="I14" s="12" t="s">
        <v>64</v>
      </c>
      <c r="J14" s="26">
        <f t="shared" ref="J14:J19" si="10">C14/$C$20</f>
        <v>0.007165739336</v>
      </c>
      <c r="K14" s="26">
        <f t="shared" ref="K14:K19" si="11">D14/$D$20</f>
        <v>0.0174365942</v>
      </c>
      <c r="L14" s="26">
        <f t="shared" ref="L14:L19" si="12">E14/$E$20</f>
        <v>0.01447067784</v>
      </c>
      <c r="M14" s="26">
        <f t="shared" ref="M14:M19" si="13">F14/$F$20</f>
        <v>0.01857702515</v>
      </c>
      <c r="N14" s="30">
        <f t="shared" ref="N14:N19" si="14">G14/$G$20</f>
        <v>0.01286072773</v>
      </c>
    </row>
    <row r="15">
      <c r="B15" s="12" t="s">
        <v>74</v>
      </c>
      <c r="C15" s="12">
        <v>688.0</v>
      </c>
      <c r="D15" s="12">
        <v>435.0</v>
      </c>
      <c r="E15" s="12">
        <v>106.0</v>
      </c>
      <c r="F15" s="12">
        <v>896.0</v>
      </c>
      <c r="G15" s="31">
        <f t="shared" si="9"/>
        <v>2125</v>
      </c>
      <c r="I15" s="12" t="s">
        <v>74</v>
      </c>
      <c r="J15" s="26">
        <f t="shared" si="10"/>
        <v>0.05800033721</v>
      </c>
      <c r="K15" s="26">
        <f t="shared" si="11"/>
        <v>0.09850543478</v>
      </c>
      <c r="L15" s="26">
        <f t="shared" si="12"/>
        <v>0.08073115004</v>
      </c>
      <c r="M15" s="26">
        <f t="shared" si="13"/>
        <v>0.1132313914</v>
      </c>
      <c r="N15" s="30">
        <f t="shared" si="14"/>
        <v>0.08332026349</v>
      </c>
    </row>
    <row r="16">
      <c r="B16" s="12" t="s">
        <v>75</v>
      </c>
      <c r="C16" s="12">
        <v>2648.0</v>
      </c>
      <c r="D16" s="12">
        <v>1179.0</v>
      </c>
      <c r="E16" s="12">
        <v>343.0</v>
      </c>
      <c r="F16" s="6">
        <v>2445.0</v>
      </c>
      <c r="G16" s="31">
        <f t="shared" si="9"/>
        <v>6615</v>
      </c>
      <c r="I16" s="12" t="s">
        <v>75</v>
      </c>
      <c r="J16" s="26">
        <f t="shared" si="10"/>
        <v>0.223233856</v>
      </c>
      <c r="K16" s="26">
        <f t="shared" si="11"/>
        <v>0.2669836957</v>
      </c>
      <c r="L16" s="26">
        <f t="shared" si="12"/>
        <v>0.2612338157</v>
      </c>
      <c r="M16" s="26">
        <f t="shared" si="13"/>
        <v>0.3089852142</v>
      </c>
      <c r="N16" s="30">
        <f t="shared" si="14"/>
        <v>0.259371079</v>
      </c>
    </row>
    <row r="17">
      <c r="B17" s="12" t="s">
        <v>76</v>
      </c>
      <c r="C17" s="12">
        <v>4306.0</v>
      </c>
      <c r="D17" s="12">
        <v>1506.0</v>
      </c>
      <c r="E17" s="12">
        <v>479.0</v>
      </c>
      <c r="F17" s="6">
        <v>2703.0</v>
      </c>
      <c r="G17" s="31">
        <f t="shared" si="9"/>
        <v>8994</v>
      </c>
      <c r="I17" s="12" t="s">
        <v>76</v>
      </c>
      <c r="J17" s="26">
        <f t="shared" si="10"/>
        <v>0.3630079245</v>
      </c>
      <c r="K17" s="26">
        <f t="shared" si="11"/>
        <v>0.3410326087</v>
      </c>
      <c r="L17" s="26">
        <f t="shared" si="12"/>
        <v>0.3648134044</v>
      </c>
      <c r="M17" s="26">
        <f t="shared" si="13"/>
        <v>0.341589789</v>
      </c>
      <c r="N17" s="30">
        <f t="shared" si="14"/>
        <v>0.3526505646</v>
      </c>
    </row>
    <row r="18">
      <c r="B18" s="12" t="s">
        <v>77</v>
      </c>
      <c r="C18" s="12">
        <v>2937.0</v>
      </c>
      <c r="D18" s="12">
        <v>924.0</v>
      </c>
      <c r="E18" s="12">
        <v>278.0</v>
      </c>
      <c r="F18" s="6">
        <v>1400.0</v>
      </c>
      <c r="G18" s="31">
        <f t="shared" si="9"/>
        <v>5539</v>
      </c>
      <c r="I18" s="12" t="s">
        <v>77</v>
      </c>
      <c r="J18" s="26">
        <f t="shared" si="10"/>
        <v>0.2475973698</v>
      </c>
      <c r="K18" s="26">
        <f t="shared" si="11"/>
        <v>0.2092391304</v>
      </c>
      <c r="L18" s="26">
        <f t="shared" si="12"/>
        <v>0.2117288652</v>
      </c>
      <c r="M18" s="26">
        <f t="shared" si="13"/>
        <v>0.176924049</v>
      </c>
      <c r="N18" s="30">
        <f t="shared" si="14"/>
        <v>0.2171816186</v>
      </c>
    </row>
    <row r="19">
      <c r="B19" s="12" t="s">
        <v>69</v>
      </c>
      <c r="C19" s="12">
        <v>1198.0</v>
      </c>
      <c r="D19" s="12">
        <v>295.0</v>
      </c>
      <c r="E19" s="12">
        <v>88.0</v>
      </c>
      <c r="F19" s="6">
        <v>322.0</v>
      </c>
      <c r="G19" s="31">
        <f t="shared" si="9"/>
        <v>1903</v>
      </c>
      <c r="I19" s="12" t="s">
        <v>69</v>
      </c>
      <c r="J19" s="26">
        <f t="shared" si="10"/>
        <v>0.1009947732</v>
      </c>
      <c r="K19" s="26">
        <f t="shared" si="11"/>
        <v>0.06680253623</v>
      </c>
      <c r="L19" s="26">
        <f t="shared" si="12"/>
        <v>0.06702208682</v>
      </c>
      <c r="M19" s="26">
        <f t="shared" si="13"/>
        <v>0.04069253128</v>
      </c>
      <c r="N19" s="30">
        <f t="shared" si="14"/>
        <v>0.07461574655</v>
      </c>
    </row>
    <row r="20">
      <c r="B20" s="12" t="s">
        <v>70</v>
      </c>
      <c r="C20" s="31">
        <f t="shared" ref="C20:F20" si="15">SUM(C14:C19)</f>
        <v>11862</v>
      </c>
      <c r="D20" s="31">
        <f t="shared" si="15"/>
        <v>4416</v>
      </c>
      <c r="E20" s="31">
        <f t="shared" si="15"/>
        <v>1313</v>
      </c>
      <c r="F20" s="31">
        <f t="shared" si="15"/>
        <v>7913</v>
      </c>
      <c r="G20" s="31">
        <f t="shared" si="9"/>
        <v>25504</v>
      </c>
      <c r="I20" s="12" t="s">
        <v>70</v>
      </c>
      <c r="J20" s="30">
        <f t="shared" ref="J20:N20" si="16">C20/$G$20</f>
        <v>0.4651035132</v>
      </c>
      <c r="K20" s="30">
        <f t="shared" si="16"/>
        <v>0.1731493099</v>
      </c>
      <c r="L20" s="30">
        <f t="shared" si="16"/>
        <v>0.05148212045</v>
      </c>
      <c r="M20" s="30">
        <f t="shared" si="16"/>
        <v>0.3102650565</v>
      </c>
      <c r="N20" s="30">
        <f t="shared" si="16"/>
        <v>1</v>
      </c>
    </row>
  </sheetData>
  <drawing r:id="rId1"/>
</worksheet>
</file>